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30 キャリア大会助成学校通知\"/>
    </mc:Choice>
  </mc:AlternateContent>
  <xr:revisionPtr revIDLastSave="0" documentId="13_ncr:1_{9FB372A3-0F36-416B-ACD3-B594B4906AEC}" xr6:coauthVersionLast="47" xr6:coauthVersionMax="47" xr10:uidLastSave="{00000000-0000-0000-0000-000000000000}"/>
  <workbookProtection workbookAlgorithmName="SHA-512" workbookHashValue="MxNETeX1ILEQNKTzLM9zlSPgYMg9u3fy8NqkedpaOfrvuMVUL33ffk3yKjbDgEeWXmGdKoDdsOHXt3gwuAsltA==" workbookSaltValue="WA/8XXIbyfkzevkKahy/3w==" workbookSpinCount="100000" lockStructure="1"/>
  <bookViews>
    <workbookView xWindow="-120" yWindow="-120" windowWidth="24240" windowHeight="13140" xr2:uid="{E45AC325-1E19-45DD-9FDA-E8995961FA1A}"/>
  </bookViews>
  <sheets>
    <sheet name="講師謝金１" sheetId="1" r:id="rId1"/>
    <sheet name="講師謝金２" sheetId="2" r:id="rId2"/>
    <sheet name="講師謝金３" sheetId="3" r:id="rId3"/>
  </sheets>
  <definedNames>
    <definedName name="_xlnm.Print_Area" localSheetId="0">講師謝金１!$B$2:$J$18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 l="1"/>
  <c r="I9" i="3"/>
  <c r="J6" i="3"/>
  <c r="I10" i="3" s="1"/>
  <c r="I6" i="3"/>
  <c r="I11" i="3" s="1"/>
  <c r="H6" i="3"/>
  <c r="I12" i="2"/>
  <c r="I9" i="2"/>
  <c r="J6" i="2"/>
  <c r="I10" i="2" s="1"/>
  <c r="I6" i="2"/>
  <c r="I11" i="2" s="1"/>
  <c r="H6" i="2"/>
  <c r="I6" i="1" l="1"/>
  <c r="I9" i="1" s="1"/>
  <c r="J6" i="1"/>
  <c r="I10" i="1" s="1"/>
  <c r="I11" i="1" l="1"/>
  <c r="I12" i="1" s="1"/>
  <c r="H6" i="1"/>
</calcChain>
</file>

<file path=xl/sharedStrings.xml><?xml version="1.0" encoding="utf-8"?>
<sst xmlns="http://schemas.openxmlformats.org/spreadsheetml/2006/main" count="189" uniqueCount="54">
  <si>
    <t>時</t>
    <rPh sb="0" eb="1">
      <t>ジ</t>
    </rPh>
    <phoneticPr fontId="3"/>
  </si>
  <si>
    <t>分</t>
    <rPh sb="0" eb="1">
      <t>フン</t>
    </rPh>
    <phoneticPr fontId="3"/>
  </si>
  <si>
    <t>講師到着予定時間</t>
    <rPh sb="0" eb="2">
      <t>コウシ</t>
    </rPh>
    <rPh sb="2" eb="4">
      <t>トウチャク</t>
    </rPh>
    <rPh sb="4" eb="6">
      <t>ヨテイ</t>
    </rPh>
    <rPh sb="6" eb="8">
      <t>ジカン</t>
    </rPh>
    <phoneticPr fontId="3"/>
  </si>
  <si>
    <t>講師出発予定時間</t>
    <rPh sb="0" eb="2">
      <t>コウシ</t>
    </rPh>
    <rPh sb="2" eb="4">
      <t>シュッパツ</t>
    </rPh>
    <rPh sb="4" eb="6">
      <t>ヨテイ</t>
    </rPh>
    <rPh sb="6" eb="8">
      <t>ジカン</t>
    </rPh>
    <phoneticPr fontId="3"/>
  </si>
  <si>
    <t>講師滞在時間</t>
    <rPh sb="0" eb="2">
      <t>コウシ</t>
    </rPh>
    <rPh sb="2" eb="4">
      <t>タイザイ</t>
    </rPh>
    <rPh sb="4" eb="6">
      <t>ジカン</t>
    </rPh>
    <phoneticPr fontId="3"/>
  </si>
  <si>
    <t>時間</t>
    <rPh sb="0" eb="2">
      <t>ジカン</t>
    </rPh>
    <phoneticPr fontId="3"/>
  </si>
  <si>
    <t>60分ごと</t>
    <rPh sb="2" eb="3">
      <t>フン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</si>
  <si>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</si>
  <si>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</si>
  <si>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講師謝金合計</t>
    <rPh sb="0" eb="2">
      <t>コウシ</t>
    </rPh>
    <rPh sb="2" eb="4">
      <t>シャキン</t>
    </rPh>
    <rPh sb="4" eb="6">
      <t>ゴウケイ</t>
    </rPh>
    <phoneticPr fontId="3"/>
  </si>
  <si>
    <t>実技講習会・講演会の名称</t>
    <rPh sb="0" eb="5">
      <t>ジツギコウシュウカイ</t>
    </rPh>
    <rPh sb="6" eb="9">
      <t>コウエンカイ</t>
    </rPh>
    <rPh sb="10" eb="12">
      <t>メイショウ</t>
    </rPh>
    <phoneticPr fontId="3"/>
  </si>
  <si>
    <t>※　講師の到着・出発時間のみ入力</t>
    <rPh sb="2" eb="4">
      <t>コウシ</t>
    </rPh>
    <rPh sb="5" eb="7">
      <t>トウチャク</t>
    </rPh>
    <rPh sb="8" eb="10">
      <t>シュッパツ</t>
    </rPh>
    <rPh sb="10" eb="12">
      <t>ジカン</t>
    </rPh>
    <rPh sb="14" eb="16">
      <t>ニュウリョク</t>
    </rPh>
    <phoneticPr fontId="3"/>
  </si>
  <si>
    <t>１　時間の計算</t>
    <phoneticPr fontId="3"/>
  </si>
  <si>
    <t>　※　外部講師が学校の玄関に到着した時間(到着時間)から講演会が終了し、</t>
    <rPh sb="21" eb="23">
      <t>トウチャク</t>
    </rPh>
    <rPh sb="23" eb="25">
      <t>ジカン</t>
    </rPh>
    <rPh sb="32" eb="34">
      <t>シュウリョウ</t>
    </rPh>
    <phoneticPr fontId="3"/>
  </si>
  <si>
    <t>　　　挨拶等終えて学校の玄関を出た時間(出発時間)までとする。</t>
    <rPh sb="3" eb="5">
      <t>アイサツ</t>
    </rPh>
    <rPh sb="5" eb="6">
      <t>トウ</t>
    </rPh>
    <rPh sb="6" eb="7">
      <t>オ</t>
    </rPh>
    <rPh sb="20" eb="22">
      <t>シュッパツ</t>
    </rPh>
    <rPh sb="22" eb="24">
      <t>ジカン</t>
    </rPh>
    <phoneticPr fontId="3"/>
  </si>
  <si>
    <t>２　１時間(60分)＝4,100円(役職に関係なく一律）</t>
    <rPh sb="3" eb="5">
      <t>ジカン</t>
    </rPh>
    <phoneticPr fontId="3"/>
  </si>
  <si>
    <t>３　60分の倍数を超えた端数の分数　1～30分まで　4,100円＋2,050円＝6,150円</t>
    <rPh sb="4" eb="5">
      <t>フン</t>
    </rPh>
    <rPh sb="6" eb="8">
      <t>バイスウ</t>
    </rPh>
    <rPh sb="12" eb="14">
      <t>ハスウ</t>
    </rPh>
    <rPh sb="15" eb="16">
      <t>フン</t>
    </rPh>
    <rPh sb="16" eb="17">
      <t>スウ</t>
    </rPh>
    <phoneticPr fontId="3"/>
  </si>
  <si>
    <t>　※　例１</t>
  </si>
  <si>
    <t>　　　学校到着時間　13:20</t>
  </si>
  <si>
    <t>　　　講演会　　　　13:30～14:20</t>
  </si>
  <si>
    <t>　　　学校出発時間　14:30</t>
  </si>
  <si>
    <t>　　　　講師謝金の対象時間　13:20～14:30　70分</t>
  </si>
  <si>
    <t>　　　　謝金の計算　　　　　基本分　60分　4,100円</t>
  </si>
  <si>
    <t>　　　　　　　　　　　　　　超過分　10分　2,050円</t>
  </si>
  <si>
    <t>　　　　　　　　　　　　　　合計　　70分　6,150円</t>
  </si>
  <si>
    <t>　※　例２</t>
  </si>
  <si>
    <t>　　　学校到着時間　13:00</t>
  </si>
  <si>
    <t>　　　　講師謝金の対象時間　13:00～14:30　90分</t>
  </si>
  <si>
    <t>　　　　謝金の計算　　　　　基本分　60分　 　4,100円</t>
  </si>
  <si>
    <t>　　　　　　　　　　　　　　超過分　30分まで 2,050円</t>
  </si>
  <si>
    <t>　※　例３</t>
  </si>
  <si>
    <t>　　　学校出発時間　14:40</t>
  </si>
  <si>
    <t>　　　　講師謝金の対象時間　13:00～14:40　100分</t>
  </si>
  <si>
    <t>　　　例４</t>
  </si>
  <si>
    <t>　　　学校到着時間　13:15</t>
  </si>
  <si>
    <t>　　　講演会　　　　13:30～15:20</t>
  </si>
  <si>
    <t>　　　学校出発時間　15:50</t>
  </si>
  <si>
    <t>　　　　講師謝金の対象時間　13:15～15:50　155分</t>
  </si>
  <si>
    <t>　　　　謝金の計算　　　　　基本分　60分×2　8,200円</t>
  </si>
  <si>
    <t>　　　　　　　　　　　　　　合計　    90分        6,150円</t>
    <phoneticPr fontId="3"/>
  </si>
  <si>
    <t>　　　　　　　　　　　　　　超過分　10分        2,050円</t>
    <phoneticPr fontId="3"/>
  </si>
  <si>
    <t>　　　　　　　　　　　　　　合計　  100分        8,200円</t>
    <phoneticPr fontId="3"/>
  </si>
  <si>
    <t>　　　　　　　　　　　　　　超過分　30分まで  2,050円</t>
    <phoneticPr fontId="3"/>
  </si>
  <si>
    <t>　　　　　　　　　　　　　　超過分　 5分          2,050円</t>
    <phoneticPr fontId="3"/>
  </si>
  <si>
    <t>　　　　　　　　　　　　　　合計　    155分     12,300円</t>
    <phoneticPr fontId="3"/>
  </si>
  <si>
    <t>端数分数   1～30分</t>
    <rPh sb="0" eb="2">
      <t>ハスウ</t>
    </rPh>
    <rPh sb="2" eb="3">
      <t>フン</t>
    </rPh>
    <rPh sb="3" eb="4">
      <t>スウ</t>
    </rPh>
    <rPh sb="11" eb="12">
      <t>フン</t>
    </rPh>
    <phoneticPr fontId="3"/>
  </si>
  <si>
    <t>端数分数 31～59分</t>
    <rPh sb="0" eb="2">
      <t>ハスウ</t>
    </rPh>
    <rPh sb="2" eb="3">
      <t>フン</t>
    </rPh>
    <rPh sb="3" eb="4">
      <t>スウ</t>
    </rPh>
    <rPh sb="10" eb="11">
      <t>フン</t>
    </rPh>
    <phoneticPr fontId="3"/>
  </si>
  <si>
    <t>４　60分の倍数及び２の分数を超えた端数の分数　31～59分　4,100円＋2,050円＋2,050円＝8,200円</t>
    <rPh sb="4" eb="5">
      <t>ブン</t>
    </rPh>
    <rPh sb="6" eb="8">
      <t>バイスウ</t>
    </rPh>
    <rPh sb="8" eb="9">
      <t>オヨ</t>
    </rPh>
    <rPh sb="12" eb="13">
      <t>フン</t>
    </rPh>
    <rPh sb="13" eb="14">
      <t>スウ</t>
    </rPh>
    <rPh sb="15" eb="16">
      <t>コ</t>
    </rPh>
    <rPh sb="18" eb="20">
      <t>ハスウ</t>
    </rPh>
    <rPh sb="21" eb="22">
      <t>フン</t>
    </rPh>
    <rPh sb="22" eb="23">
      <t>スウ</t>
    </rPh>
    <phoneticPr fontId="3"/>
  </si>
  <si>
    <t>（様式４）</t>
    <rPh sb="1" eb="3">
      <t>ヨウシキ</t>
    </rPh>
    <phoneticPr fontId="3"/>
  </si>
  <si>
    <t>実施予定月日</t>
    <rPh sb="0" eb="2">
      <t>ジッシ</t>
    </rPh>
    <rPh sb="2" eb="4">
      <t>ヨテイ</t>
    </rPh>
    <rPh sb="4" eb="5">
      <t>ツキ</t>
    </rPh>
    <rPh sb="5" eb="6">
      <t>ヒ</t>
    </rPh>
    <phoneticPr fontId="3"/>
  </si>
  <si>
    <t>実技講習会・講演会の講師名</t>
    <rPh sb="0" eb="5">
      <t>ジツギコウシュウカイ</t>
    </rPh>
    <rPh sb="6" eb="9">
      <t>コウエンカイ</t>
    </rPh>
    <rPh sb="10" eb="12">
      <t>コウシ</t>
    </rPh>
    <rPh sb="12" eb="13">
      <t>メイ</t>
    </rPh>
    <phoneticPr fontId="3"/>
  </si>
  <si>
    <t>所属所名</t>
    <rPh sb="0" eb="2">
      <t>ショゾク</t>
    </rPh>
    <rPh sb="2" eb="4">
      <t>ショメイ</t>
    </rPh>
    <phoneticPr fontId="3"/>
  </si>
  <si>
    <t>氏名</t>
    <rPh sb="0" eb="2">
      <t>シメイ</t>
    </rPh>
    <phoneticPr fontId="3"/>
  </si>
  <si>
    <t>令和５年度　岩手県産業教育振興会　助成事業　 外部講師謝金　計算票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</si>
</sst>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7" x14ac:knownFonts="1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sz val="6"/>
      <name val="游明朝"/>
      <family val="2"/>
      <charset val="128"/>
    </font>
    <font>
      <sz val="16"/>
      <color theme="1"/>
      <name val="游明朝"/>
      <family val="1"/>
      <charset val="128"/>
    </font>
    <font>
      <b/>
      <sz val="14"/>
      <name val="游明朝"/>
      <family val="1"/>
      <charset val="128"/>
    </font>
    <font>
      <sz val="12"/>
      <color rgb="FFFF000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3" xfId="0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58" fontId="0" fillId="0" borderId="2" xfId="0" applyNumberFormat="1" applyBorder="1" applyAlignment="1" applyProtection="1">
      <alignment horizontal="left" vertical="center" indent="1"/>
      <protection locked="0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59201-023E-485C-8E9A-D3AEECDB9C1C}">
  <sheetPr>
    <pageSetUpPr fitToPage="1"/>
  </sheetPr>
  <dimension ref="B2:Q27"/>
  <sheetViews>
    <sheetView tabSelected="1" zoomScale="90" zoomScaleNormal="90" workbookViewId="0">
      <selection activeCell="D11" sqref="D11"/>
    </sheetView>
  </sheetViews>
  <sheetFormatPr defaultRowHeight="19.5" x14ac:dyDescent="0.4"/>
  <cols>
    <col min="2" max="5" width="8.77734375" style="1" customWidth="1"/>
    <col min="6" max="6" width="3.44140625" style="1" customWidth="1"/>
    <col min="7" max="7" width="16.6640625" customWidth="1"/>
    <col min="8" max="8" width="9.33203125" style="1" bestFit="1" customWidth="1"/>
    <col min="9" max="10" width="7.77734375" customWidth="1"/>
    <col min="11" max="11" width="5.5546875" customWidth="1"/>
    <col min="16" max="16" width="11" customWidth="1"/>
  </cols>
  <sheetData>
    <row r="2" spans="2:17" ht="21.75" customHeight="1" x14ac:dyDescent="0.4">
      <c r="B2" s="1" t="s">
        <v>48</v>
      </c>
    </row>
    <row r="3" spans="2:17" ht="25.5" x14ac:dyDescent="0.4">
      <c r="B3" s="15" t="s">
        <v>53</v>
      </c>
      <c r="C3" s="15"/>
      <c r="D3" s="15"/>
      <c r="E3" s="15"/>
      <c r="F3" s="15"/>
      <c r="G3" s="15"/>
      <c r="H3" s="15"/>
      <c r="I3" s="15"/>
      <c r="J3" s="15"/>
      <c r="L3" t="s">
        <v>12</v>
      </c>
    </row>
    <row r="4" spans="2:17" ht="26.25" customHeight="1" x14ac:dyDescent="0.4">
      <c r="L4" t="s">
        <v>13</v>
      </c>
    </row>
    <row r="5" spans="2:17" ht="26.25" customHeight="1" x14ac:dyDescent="0.4">
      <c r="B5" s="22" t="s">
        <v>2</v>
      </c>
      <c r="C5" s="22"/>
      <c r="D5" s="22" t="s">
        <v>3</v>
      </c>
      <c r="E5" s="22"/>
      <c r="I5" s="5" t="s">
        <v>5</v>
      </c>
      <c r="J5" s="5" t="s">
        <v>1</v>
      </c>
      <c r="L5" t="s">
        <v>14</v>
      </c>
    </row>
    <row r="6" spans="2:17" ht="26.25" customHeight="1" x14ac:dyDescent="0.4">
      <c r="B6" s="5" t="s">
        <v>0</v>
      </c>
      <c r="C6" s="5" t="s">
        <v>1</v>
      </c>
      <c r="D6" s="5" t="s">
        <v>0</v>
      </c>
      <c r="E6" s="5" t="s">
        <v>1</v>
      </c>
      <c r="G6" s="4" t="s">
        <v>4</v>
      </c>
      <c r="H6" s="7" t="str">
        <f>IF(B7&lt;&gt;"",I6*60+J6&amp;"分","")</f>
        <v/>
      </c>
      <c r="I6" s="5" t="str">
        <f>IF(B7&lt;&gt;"",IF(C7&gt;E7,D7-B7-1,D7-B7),"")</f>
        <v/>
      </c>
      <c r="J6" s="5" t="str">
        <f>IF(B7&lt;&gt;"",IF(E7&lt;C7,E7+60-C7,E7-C7),"")</f>
        <v/>
      </c>
      <c r="K6" s="3"/>
      <c r="L6" t="s">
        <v>15</v>
      </c>
    </row>
    <row r="7" spans="2:17" ht="26.25" customHeight="1" x14ac:dyDescent="0.4">
      <c r="B7" s="12"/>
      <c r="C7" s="13"/>
      <c r="D7" s="12"/>
      <c r="E7" s="13"/>
      <c r="J7" s="3"/>
      <c r="K7" s="3"/>
      <c r="L7" t="s">
        <v>16</v>
      </c>
    </row>
    <row r="8" spans="2:17" ht="26.25" customHeight="1" x14ac:dyDescent="0.4">
      <c r="B8" s="20" t="s">
        <v>11</v>
      </c>
      <c r="C8" s="21"/>
      <c r="D8" s="21"/>
      <c r="E8" s="21"/>
      <c r="G8" s="4"/>
      <c r="H8" s="5" t="s">
        <v>7</v>
      </c>
      <c r="I8" s="22" t="s">
        <v>8</v>
      </c>
      <c r="J8" s="22"/>
      <c r="K8" s="3"/>
      <c r="L8" t="s">
        <v>47</v>
      </c>
    </row>
    <row r="9" spans="2:17" ht="26.25" customHeight="1" x14ac:dyDescent="0.4">
      <c r="G9" s="4" t="s">
        <v>6</v>
      </c>
      <c r="H9" s="6">
        <v>4100</v>
      </c>
      <c r="I9" s="23" t="str">
        <f>IF(I6&lt;&gt;"",IF(I6&gt;=1,4100*I6,4100),"")</f>
        <v/>
      </c>
      <c r="J9" s="23"/>
    </row>
    <row r="10" spans="2:17" ht="26.25" customHeight="1" x14ac:dyDescent="0.4">
      <c r="E10"/>
      <c r="F10"/>
      <c r="G10" s="4" t="s">
        <v>45</v>
      </c>
      <c r="H10" s="6">
        <v>2050</v>
      </c>
      <c r="I10" s="23" t="str">
        <f>IF(J6="","",IF(J6&gt;0,2050,""))</f>
        <v/>
      </c>
      <c r="J10" s="23"/>
      <c r="L10" t="s">
        <v>17</v>
      </c>
      <c r="Q10" t="s">
        <v>25</v>
      </c>
    </row>
    <row r="11" spans="2:17" ht="26.25" customHeight="1" x14ac:dyDescent="0.4">
      <c r="E11" s="3"/>
      <c r="F11" s="3"/>
      <c r="G11" s="4" t="s">
        <v>46</v>
      </c>
      <c r="H11" s="6">
        <v>2050</v>
      </c>
      <c r="I11" s="23" t="str">
        <f>IF(I6="","",IF(J6-30&gt;0,2050,""))</f>
        <v/>
      </c>
      <c r="J11" s="23"/>
      <c r="L11" t="s">
        <v>18</v>
      </c>
      <c r="Q11" t="s">
        <v>26</v>
      </c>
    </row>
    <row r="12" spans="2:17" ht="26.25" customHeight="1" x14ac:dyDescent="0.4">
      <c r="E12" s="3"/>
      <c r="F12" s="3"/>
      <c r="G12" s="22" t="s">
        <v>9</v>
      </c>
      <c r="H12" s="22"/>
      <c r="I12" s="24" t="str">
        <f>IF(B7="","",SUM(I9:I11))</f>
        <v/>
      </c>
      <c r="J12" s="24"/>
      <c r="L12" t="s">
        <v>19</v>
      </c>
      <c r="Q12" t="s">
        <v>19</v>
      </c>
    </row>
    <row r="13" spans="2:17" ht="26.25" customHeight="1" x14ac:dyDescent="0.4">
      <c r="E13" s="3"/>
      <c r="F13" s="3"/>
      <c r="L13" t="s">
        <v>20</v>
      </c>
      <c r="Q13" t="s">
        <v>20</v>
      </c>
    </row>
    <row r="14" spans="2:17" ht="26.25" customHeight="1" x14ac:dyDescent="0.4">
      <c r="B14" s="8" t="s">
        <v>10</v>
      </c>
      <c r="C14" s="9"/>
      <c r="D14" s="9"/>
      <c r="E14" s="16"/>
      <c r="F14" s="17"/>
      <c r="G14" s="17"/>
      <c r="H14" s="17"/>
      <c r="I14" s="17"/>
      <c r="J14" s="18"/>
      <c r="L14" t="s">
        <v>21</v>
      </c>
      <c r="Q14" t="s">
        <v>27</v>
      </c>
    </row>
    <row r="15" spans="2:17" ht="26.25" customHeight="1" x14ac:dyDescent="0.4">
      <c r="B15" s="2"/>
      <c r="L15" t="s">
        <v>22</v>
      </c>
      <c r="Q15" t="s">
        <v>28</v>
      </c>
    </row>
    <row r="16" spans="2:17" ht="26.25" customHeight="1" x14ac:dyDescent="0.4">
      <c r="B16" s="8" t="s">
        <v>50</v>
      </c>
      <c r="C16" s="9"/>
      <c r="D16" s="9"/>
      <c r="E16" s="25" t="s">
        <v>51</v>
      </c>
      <c r="F16" s="26"/>
      <c r="G16" s="14"/>
      <c r="H16" s="11" t="s">
        <v>52</v>
      </c>
      <c r="I16" s="27"/>
      <c r="J16" s="28"/>
      <c r="L16" t="s">
        <v>23</v>
      </c>
      <c r="Q16" t="s">
        <v>29</v>
      </c>
    </row>
    <row r="17" spans="2:17" ht="26.25" customHeight="1" x14ac:dyDescent="0.4">
      <c r="B17" s="2"/>
      <c r="L17" t="s">
        <v>24</v>
      </c>
      <c r="Q17" t="s">
        <v>39</v>
      </c>
    </row>
    <row r="18" spans="2:17" ht="27" customHeight="1" x14ac:dyDescent="0.4">
      <c r="B18" s="10" t="s">
        <v>49</v>
      </c>
      <c r="C18" s="11"/>
      <c r="D18" s="11"/>
      <c r="E18" s="19"/>
      <c r="F18" s="17"/>
      <c r="G18" s="17"/>
      <c r="H18" s="17"/>
      <c r="I18" s="17"/>
      <c r="J18" s="18"/>
    </row>
    <row r="19" spans="2:17" x14ac:dyDescent="0.4">
      <c r="B19" s="2"/>
      <c r="L19" t="s">
        <v>30</v>
      </c>
      <c r="Q19" t="s">
        <v>33</v>
      </c>
    </row>
    <row r="20" spans="2:17" x14ac:dyDescent="0.4">
      <c r="L20" t="s">
        <v>26</v>
      </c>
      <c r="Q20" t="s">
        <v>34</v>
      </c>
    </row>
    <row r="21" spans="2:17" x14ac:dyDescent="0.4">
      <c r="L21" t="s">
        <v>19</v>
      </c>
      <c r="Q21" t="s">
        <v>35</v>
      </c>
    </row>
    <row r="22" spans="2:17" x14ac:dyDescent="0.4">
      <c r="L22" t="s">
        <v>31</v>
      </c>
      <c r="Q22" t="s">
        <v>36</v>
      </c>
    </row>
    <row r="23" spans="2:17" x14ac:dyDescent="0.4">
      <c r="L23" t="s">
        <v>32</v>
      </c>
      <c r="Q23" t="s">
        <v>37</v>
      </c>
    </row>
    <row r="24" spans="2:17" x14ac:dyDescent="0.4">
      <c r="L24" t="s">
        <v>28</v>
      </c>
      <c r="Q24" t="s">
        <v>38</v>
      </c>
    </row>
    <row r="25" spans="2:17" x14ac:dyDescent="0.4">
      <c r="L25" t="s">
        <v>29</v>
      </c>
      <c r="Q25" t="s">
        <v>42</v>
      </c>
    </row>
    <row r="26" spans="2:17" x14ac:dyDescent="0.4">
      <c r="L26" t="s">
        <v>40</v>
      </c>
      <c r="Q26" t="s">
        <v>43</v>
      </c>
    </row>
    <row r="27" spans="2:17" x14ac:dyDescent="0.4">
      <c r="L27" t="s">
        <v>41</v>
      </c>
      <c r="Q27" t="s">
        <v>44</v>
      </c>
    </row>
  </sheetData>
  <sheetProtection algorithmName="SHA-512" hashValue="ngNSPJcnQ9vxf0M4b2oUwAJF1j6VS0moSZcDzoH6mK/dF7ZFHVuBc0UJf4VR3c0qHlYBu+qfRiv4r/2mUZLgjA==" saltValue="FH1TGFyWBdym10oG1ygzkw==" spinCount="100000" sheet="1" objects="1" scenarios="1"/>
  <protectedRanges>
    <protectedRange sqref="B7:E7" name="範囲2"/>
    <protectedRange sqref="B7:E7" name="範囲1"/>
  </protectedRanges>
  <mergeCells count="14">
    <mergeCell ref="B3:J3"/>
    <mergeCell ref="E14:J14"/>
    <mergeCell ref="E18:J18"/>
    <mergeCell ref="B8:E8"/>
    <mergeCell ref="G12:H12"/>
    <mergeCell ref="I8:J8"/>
    <mergeCell ref="I9:J9"/>
    <mergeCell ref="I10:J10"/>
    <mergeCell ref="I11:J11"/>
    <mergeCell ref="I12:J12"/>
    <mergeCell ref="B5:C5"/>
    <mergeCell ref="D5:E5"/>
    <mergeCell ref="E16:F16"/>
    <mergeCell ref="I16:J16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22549-2DF1-49AE-B90D-51FE5C6BC8C0}">
  <dimension ref="B2:Q27"/>
  <sheetViews>
    <sheetView zoomScale="90" zoomScaleNormal="90" workbookViewId="0"/>
  </sheetViews>
  <sheetFormatPr defaultRowHeight="19.5" x14ac:dyDescent="0.4"/>
  <cols>
    <col min="2" max="5" width="8.77734375" style="1" customWidth="1"/>
    <col min="6" max="6" width="3.44140625" style="1" customWidth="1"/>
    <col min="7" max="7" width="16.6640625" customWidth="1"/>
    <col min="8" max="8" width="9.33203125" style="1" bestFit="1" customWidth="1"/>
    <col min="9" max="10" width="7.77734375" customWidth="1"/>
    <col min="11" max="11" width="5.5546875" customWidth="1"/>
    <col min="16" max="16" width="11" customWidth="1"/>
  </cols>
  <sheetData>
    <row r="2" spans="2:17" ht="21.75" customHeight="1" x14ac:dyDescent="0.4">
      <c r="B2" s="1" t="s">
        <v>48</v>
      </c>
    </row>
    <row r="3" spans="2:17" ht="25.5" x14ac:dyDescent="0.4">
      <c r="B3" s="15" t="s">
        <v>53</v>
      </c>
      <c r="C3" s="15"/>
      <c r="D3" s="15"/>
      <c r="E3" s="15"/>
      <c r="F3" s="15"/>
      <c r="G3" s="15"/>
      <c r="H3" s="15"/>
      <c r="I3" s="15"/>
      <c r="J3" s="15"/>
      <c r="L3" t="s">
        <v>12</v>
      </c>
    </row>
    <row r="4" spans="2:17" ht="26.25" customHeight="1" x14ac:dyDescent="0.4">
      <c r="L4" t="s">
        <v>13</v>
      </c>
    </row>
    <row r="5" spans="2:17" ht="26.25" customHeight="1" x14ac:dyDescent="0.4">
      <c r="B5" s="22" t="s">
        <v>2</v>
      </c>
      <c r="C5" s="22"/>
      <c r="D5" s="22" t="s">
        <v>3</v>
      </c>
      <c r="E5" s="22"/>
      <c r="I5" s="5" t="s">
        <v>5</v>
      </c>
      <c r="J5" s="5" t="s">
        <v>1</v>
      </c>
      <c r="L5" t="s">
        <v>14</v>
      </c>
    </row>
    <row r="6" spans="2:17" ht="26.25" customHeight="1" x14ac:dyDescent="0.4">
      <c r="B6" s="5" t="s">
        <v>0</v>
      </c>
      <c r="C6" s="5" t="s">
        <v>1</v>
      </c>
      <c r="D6" s="5" t="s">
        <v>0</v>
      </c>
      <c r="E6" s="5" t="s">
        <v>1</v>
      </c>
      <c r="G6" s="4" t="s">
        <v>4</v>
      </c>
      <c r="H6" s="7" t="str">
        <f>IF(B7&lt;&gt;"",I6*60+J6&amp;"分","")</f>
        <v/>
      </c>
      <c r="I6" s="5" t="str">
        <f>IF(B7&lt;&gt;"",IF(C7&gt;E7,D7-B7-1,D7-B7),"")</f>
        <v/>
      </c>
      <c r="J6" s="5" t="str">
        <f>IF(B7&lt;&gt;"",IF(E7&lt;C7,E7+60-C7,E7-C7),"")</f>
        <v/>
      </c>
      <c r="K6" s="3"/>
      <c r="L6" t="s">
        <v>15</v>
      </c>
    </row>
    <row r="7" spans="2:17" ht="26.25" customHeight="1" x14ac:dyDescent="0.4">
      <c r="B7" s="12"/>
      <c r="C7" s="13"/>
      <c r="D7" s="12"/>
      <c r="E7" s="13"/>
      <c r="J7" s="3"/>
      <c r="K7" s="3"/>
      <c r="L7" t="s">
        <v>16</v>
      </c>
    </row>
    <row r="8" spans="2:17" ht="26.25" customHeight="1" x14ac:dyDescent="0.4">
      <c r="B8" s="20" t="s">
        <v>11</v>
      </c>
      <c r="C8" s="21"/>
      <c r="D8" s="21"/>
      <c r="E8" s="21"/>
      <c r="G8" s="4"/>
      <c r="H8" s="5" t="s">
        <v>7</v>
      </c>
      <c r="I8" s="22" t="s">
        <v>8</v>
      </c>
      <c r="J8" s="22"/>
      <c r="K8" s="3"/>
      <c r="L8" t="s">
        <v>47</v>
      </c>
    </row>
    <row r="9" spans="2:17" ht="26.25" customHeight="1" x14ac:dyDescent="0.4">
      <c r="G9" s="4" t="s">
        <v>6</v>
      </c>
      <c r="H9" s="6">
        <v>4100</v>
      </c>
      <c r="I9" s="23" t="str">
        <f>IF(I6&lt;&gt;"",IF(I6&gt;=1,4100*I6,4100),"")</f>
        <v/>
      </c>
      <c r="J9" s="23"/>
    </row>
    <row r="10" spans="2:17" ht="26.25" customHeight="1" x14ac:dyDescent="0.4">
      <c r="E10"/>
      <c r="F10"/>
      <c r="G10" s="4" t="s">
        <v>45</v>
      </c>
      <c r="H10" s="6">
        <v>2050</v>
      </c>
      <c r="I10" s="23" t="str">
        <f>IF(J6="","",IF(J6&gt;0,2050,""))</f>
        <v/>
      </c>
      <c r="J10" s="23"/>
      <c r="L10" t="s">
        <v>17</v>
      </c>
      <c r="Q10" t="s">
        <v>25</v>
      </c>
    </row>
    <row r="11" spans="2:17" ht="26.25" customHeight="1" x14ac:dyDescent="0.4">
      <c r="E11" s="3"/>
      <c r="F11" s="3"/>
      <c r="G11" s="4" t="s">
        <v>46</v>
      </c>
      <c r="H11" s="6">
        <v>2050</v>
      </c>
      <c r="I11" s="23" t="str">
        <f>IF(I6="","",IF(J6-30&gt;0,2050,""))</f>
        <v/>
      </c>
      <c r="J11" s="23"/>
      <c r="L11" t="s">
        <v>18</v>
      </c>
      <c r="Q11" t="s">
        <v>26</v>
      </c>
    </row>
    <row r="12" spans="2:17" ht="26.25" customHeight="1" x14ac:dyDescent="0.4">
      <c r="E12" s="3"/>
      <c r="F12" s="3"/>
      <c r="G12" s="22" t="s">
        <v>9</v>
      </c>
      <c r="H12" s="22"/>
      <c r="I12" s="24" t="str">
        <f>IF(B7="","",SUM(I9:I11))</f>
        <v/>
      </c>
      <c r="J12" s="24"/>
      <c r="L12" t="s">
        <v>19</v>
      </c>
      <c r="Q12" t="s">
        <v>19</v>
      </c>
    </row>
    <row r="13" spans="2:17" ht="26.25" customHeight="1" x14ac:dyDescent="0.4">
      <c r="E13" s="3"/>
      <c r="F13" s="3"/>
      <c r="L13" t="s">
        <v>20</v>
      </c>
      <c r="Q13" t="s">
        <v>20</v>
      </c>
    </row>
    <row r="14" spans="2:17" ht="26.25" customHeight="1" x14ac:dyDescent="0.4">
      <c r="B14" s="8" t="s">
        <v>10</v>
      </c>
      <c r="C14" s="9"/>
      <c r="D14" s="9"/>
      <c r="E14" s="16"/>
      <c r="F14" s="17"/>
      <c r="G14" s="17"/>
      <c r="H14" s="17"/>
      <c r="I14" s="17"/>
      <c r="J14" s="18"/>
      <c r="L14" t="s">
        <v>21</v>
      </c>
      <c r="Q14" t="s">
        <v>27</v>
      </c>
    </row>
    <row r="15" spans="2:17" ht="26.25" customHeight="1" x14ac:dyDescent="0.4">
      <c r="B15" s="2"/>
      <c r="L15" t="s">
        <v>22</v>
      </c>
      <c r="Q15" t="s">
        <v>28</v>
      </c>
    </row>
    <row r="16" spans="2:17" ht="26.25" customHeight="1" x14ac:dyDescent="0.4">
      <c r="B16" s="8" t="s">
        <v>50</v>
      </c>
      <c r="C16" s="9"/>
      <c r="D16" s="9"/>
      <c r="E16" s="25" t="s">
        <v>51</v>
      </c>
      <c r="F16" s="26"/>
      <c r="G16" s="14"/>
      <c r="H16" s="11" t="s">
        <v>52</v>
      </c>
      <c r="I16" s="27"/>
      <c r="J16" s="28"/>
      <c r="L16" t="s">
        <v>23</v>
      </c>
      <c r="Q16" t="s">
        <v>29</v>
      </c>
    </row>
    <row r="17" spans="2:17" ht="26.25" customHeight="1" x14ac:dyDescent="0.4">
      <c r="B17" s="2"/>
      <c r="L17" t="s">
        <v>24</v>
      </c>
      <c r="Q17" t="s">
        <v>39</v>
      </c>
    </row>
    <row r="18" spans="2:17" ht="27" customHeight="1" x14ac:dyDescent="0.4">
      <c r="B18" s="10" t="s">
        <v>49</v>
      </c>
      <c r="C18" s="11"/>
      <c r="D18" s="11"/>
      <c r="E18" s="19"/>
      <c r="F18" s="17"/>
      <c r="G18" s="17"/>
      <c r="H18" s="17"/>
      <c r="I18" s="17"/>
      <c r="J18" s="18"/>
    </row>
    <row r="19" spans="2:17" x14ac:dyDescent="0.4">
      <c r="B19" s="2"/>
      <c r="L19" t="s">
        <v>30</v>
      </c>
      <c r="Q19" t="s">
        <v>33</v>
      </c>
    </row>
    <row r="20" spans="2:17" x14ac:dyDescent="0.4">
      <c r="L20" t="s">
        <v>26</v>
      </c>
      <c r="Q20" t="s">
        <v>34</v>
      </c>
    </row>
    <row r="21" spans="2:17" x14ac:dyDescent="0.4">
      <c r="L21" t="s">
        <v>19</v>
      </c>
      <c r="Q21" t="s">
        <v>35</v>
      </c>
    </row>
    <row r="22" spans="2:17" x14ac:dyDescent="0.4">
      <c r="L22" t="s">
        <v>31</v>
      </c>
      <c r="Q22" t="s">
        <v>36</v>
      </c>
    </row>
    <row r="23" spans="2:17" x14ac:dyDescent="0.4">
      <c r="L23" t="s">
        <v>32</v>
      </c>
      <c r="Q23" t="s">
        <v>37</v>
      </c>
    </row>
    <row r="24" spans="2:17" x14ac:dyDescent="0.4">
      <c r="L24" t="s">
        <v>28</v>
      </c>
      <c r="Q24" t="s">
        <v>38</v>
      </c>
    </row>
    <row r="25" spans="2:17" x14ac:dyDescent="0.4">
      <c r="L25" t="s">
        <v>29</v>
      </c>
      <c r="Q25" t="s">
        <v>42</v>
      </c>
    </row>
    <row r="26" spans="2:17" x14ac:dyDescent="0.4">
      <c r="L26" t="s">
        <v>40</v>
      </c>
      <c r="Q26" t="s">
        <v>43</v>
      </c>
    </row>
    <row r="27" spans="2:17" x14ac:dyDescent="0.4">
      <c r="L27" t="s">
        <v>41</v>
      </c>
      <c r="Q27" t="s">
        <v>44</v>
      </c>
    </row>
  </sheetData>
  <sheetProtection algorithmName="SHA-512" hashValue="/w8d8tV+CzEW00/NMi6tExO3rMbhwra4s/dm8Oyt6tadrGmyFYxGrNTBGTCZ+vW/Q3WO7BAqdhhHXd7Xxp+nhA==" saltValue="s5PazLRnYqEceqciggFkzw==" spinCount="100000" sheet="1" objects="1" scenarios="1"/>
  <protectedRanges>
    <protectedRange sqref="B7:E7" name="範囲2_1"/>
    <protectedRange sqref="B7:E7" name="範囲1_1"/>
  </protectedRanges>
  <mergeCells count="14">
    <mergeCell ref="E18:J18"/>
    <mergeCell ref="I8:J8"/>
    <mergeCell ref="B3:J3"/>
    <mergeCell ref="B5:C5"/>
    <mergeCell ref="D5:E5"/>
    <mergeCell ref="B8:E8"/>
    <mergeCell ref="G12:H12"/>
    <mergeCell ref="I12:J12"/>
    <mergeCell ref="E14:J14"/>
    <mergeCell ref="I9:J9"/>
    <mergeCell ref="I10:J10"/>
    <mergeCell ref="I11:J11"/>
    <mergeCell ref="E16:F16"/>
    <mergeCell ref="I16:J16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4DB7F-B773-4136-A7ED-D8CE97480BE5}">
  <dimension ref="B2:Q27"/>
  <sheetViews>
    <sheetView zoomScale="90" zoomScaleNormal="90" workbookViewId="0"/>
  </sheetViews>
  <sheetFormatPr defaultRowHeight="19.5" x14ac:dyDescent="0.4"/>
  <cols>
    <col min="2" max="5" width="8.77734375" style="1" customWidth="1"/>
    <col min="6" max="6" width="3.44140625" style="1" customWidth="1"/>
    <col min="7" max="7" width="16.6640625" customWidth="1"/>
    <col min="8" max="8" width="9.33203125" style="1" bestFit="1" customWidth="1"/>
    <col min="9" max="10" width="7.77734375" customWidth="1"/>
    <col min="11" max="11" width="5.5546875" customWidth="1"/>
    <col min="16" max="16" width="11" customWidth="1"/>
  </cols>
  <sheetData>
    <row r="2" spans="2:17" ht="21.75" customHeight="1" x14ac:dyDescent="0.4">
      <c r="B2" s="1" t="s">
        <v>48</v>
      </c>
    </row>
    <row r="3" spans="2:17" ht="25.5" x14ac:dyDescent="0.4">
      <c r="B3" s="15" t="s">
        <v>53</v>
      </c>
      <c r="C3" s="15"/>
      <c r="D3" s="15"/>
      <c r="E3" s="15"/>
      <c r="F3" s="15"/>
      <c r="G3" s="15"/>
      <c r="H3" s="15"/>
      <c r="I3" s="15"/>
      <c r="J3" s="15"/>
      <c r="L3" t="s">
        <v>12</v>
      </c>
    </row>
    <row r="4" spans="2:17" ht="26.25" customHeight="1" x14ac:dyDescent="0.4">
      <c r="L4" t="s">
        <v>13</v>
      </c>
    </row>
    <row r="5" spans="2:17" ht="26.25" customHeight="1" x14ac:dyDescent="0.4">
      <c r="B5" s="22" t="s">
        <v>2</v>
      </c>
      <c r="C5" s="22"/>
      <c r="D5" s="22" t="s">
        <v>3</v>
      </c>
      <c r="E5" s="22"/>
      <c r="I5" s="5" t="s">
        <v>5</v>
      </c>
      <c r="J5" s="5" t="s">
        <v>1</v>
      </c>
      <c r="L5" t="s">
        <v>14</v>
      </c>
    </row>
    <row r="6" spans="2:17" ht="26.25" customHeight="1" x14ac:dyDescent="0.4">
      <c r="B6" s="5" t="s">
        <v>0</v>
      </c>
      <c r="C6" s="5" t="s">
        <v>1</v>
      </c>
      <c r="D6" s="5" t="s">
        <v>0</v>
      </c>
      <c r="E6" s="5" t="s">
        <v>1</v>
      </c>
      <c r="G6" s="4" t="s">
        <v>4</v>
      </c>
      <c r="H6" s="7" t="str">
        <f>IF(B7&lt;&gt;"",I6*60+J6&amp;"分","")</f>
        <v/>
      </c>
      <c r="I6" s="5" t="str">
        <f>IF(B7&lt;&gt;"",IF(C7&gt;E7,D7-B7-1,D7-B7),"")</f>
        <v/>
      </c>
      <c r="J6" s="5" t="str">
        <f>IF(B7&lt;&gt;"",IF(E7&lt;C7,E7+60-C7,E7-C7),"")</f>
        <v/>
      </c>
      <c r="K6" s="3"/>
      <c r="L6" t="s">
        <v>15</v>
      </c>
    </row>
    <row r="7" spans="2:17" ht="26.25" customHeight="1" x14ac:dyDescent="0.4">
      <c r="B7" s="12"/>
      <c r="C7" s="13"/>
      <c r="D7" s="12"/>
      <c r="E7" s="13"/>
      <c r="J7" s="3"/>
      <c r="K7" s="3"/>
      <c r="L7" t="s">
        <v>16</v>
      </c>
    </row>
    <row r="8" spans="2:17" ht="26.25" customHeight="1" x14ac:dyDescent="0.4">
      <c r="B8" s="20" t="s">
        <v>11</v>
      </c>
      <c r="C8" s="21"/>
      <c r="D8" s="21"/>
      <c r="E8" s="21"/>
      <c r="G8" s="4"/>
      <c r="H8" s="5" t="s">
        <v>7</v>
      </c>
      <c r="I8" s="22" t="s">
        <v>8</v>
      </c>
      <c r="J8" s="22"/>
      <c r="K8" s="3"/>
      <c r="L8" t="s">
        <v>47</v>
      </c>
    </row>
    <row r="9" spans="2:17" ht="26.25" customHeight="1" x14ac:dyDescent="0.4">
      <c r="G9" s="4" t="s">
        <v>6</v>
      </c>
      <c r="H9" s="6">
        <v>4100</v>
      </c>
      <c r="I9" s="23" t="str">
        <f>IF(I6&lt;&gt;"",IF(I6&gt;=1,4100*I6,4100),"")</f>
        <v/>
      </c>
      <c r="J9" s="23"/>
    </row>
    <row r="10" spans="2:17" ht="26.25" customHeight="1" x14ac:dyDescent="0.4">
      <c r="E10"/>
      <c r="F10"/>
      <c r="G10" s="4" t="s">
        <v>45</v>
      </c>
      <c r="H10" s="6">
        <v>2050</v>
      </c>
      <c r="I10" s="23" t="str">
        <f>IF(J6="","",IF(J6&gt;0,2050,""))</f>
        <v/>
      </c>
      <c r="J10" s="23"/>
      <c r="L10" t="s">
        <v>17</v>
      </c>
      <c r="Q10" t="s">
        <v>25</v>
      </c>
    </row>
    <row r="11" spans="2:17" ht="26.25" customHeight="1" x14ac:dyDescent="0.4">
      <c r="E11" s="3"/>
      <c r="F11" s="3"/>
      <c r="G11" s="4" t="s">
        <v>46</v>
      </c>
      <c r="H11" s="6">
        <v>2050</v>
      </c>
      <c r="I11" s="23" t="str">
        <f>IF(I6="","",IF(J6-30&gt;0,2050,""))</f>
        <v/>
      </c>
      <c r="J11" s="23"/>
      <c r="L11" t="s">
        <v>18</v>
      </c>
      <c r="Q11" t="s">
        <v>26</v>
      </c>
    </row>
    <row r="12" spans="2:17" ht="26.25" customHeight="1" x14ac:dyDescent="0.4">
      <c r="E12" s="3"/>
      <c r="F12" s="3"/>
      <c r="G12" s="22" t="s">
        <v>9</v>
      </c>
      <c r="H12" s="22"/>
      <c r="I12" s="24" t="str">
        <f>IF(B7="","",SUM(I9:I11))</f>
        <v/>
      </c>
      <c r="J12" s="24"/>
      <c r="L12" t="s">
        <v>19</v>
      </c>
      <c r="Q12" t="s">
        <v>19</v>
      </c>
    </row>
    <row r="13" spans="2:17" ht="26.25" customHeight="1" x14ac:dyDescent="0.4">
      <c r="E13" s="3"/>
      <c r="F13" s="3"/>
      <c r="L13" t="s">
        <v>20</v>
      </c>
      <c r="Q13" t="s">
        <v>20</v>
      </c>
    </row>
    <row r="14" spans="2:17" ht="26.25" customHeight="1" x14ac:dyDescent="0.4">
      <c r="B14" s="8" t="s">
        <v>10</v>
      </c>
      <c r="C14" s="9"/>
      <c r="D14" s="9"/>
      <c r="E14" s="16"/>
      <c r="F14" s="17"/>
      <c r="G14" s="17"/>
      <c r="H14" s="17"/>
      <c r="I14" s="17"/>
      <c r="J14" s="18"/>
      <c r="L14" t="s">
        <v>21</v>
      </c>
      <c r="Q14" t="s">
        <v>27</v>
      </c>
    </row>
    <row r="15" spans="2:17" ht="26.25" customHeight="1" x14ac:dyDescent="0.4">
      <c r="B15" s="2"/>
      <c r="L15" t="s">
        <v>22</v>
      </c>
      <c r="Q15" t="s">
        <v>28</v>
      </c>
    </row>
    <row r="16" spans="2:17" ht="26.25" customHeight="1" x14ac:dyDescent="0.4">
      <c r="B16" s="8" t="s">
        <v>50</v>
      </c>
      <c r="C16" s="9"/>
      <c r="D16" s="9"/>
      <c r="E16" s="25" t="s">
        <v>51</v>
      </c>
      <c r="F16" s="26"/>
      <c r="G16" s="14"/>
      <c r="H16" s="11" t="s">
        <v>52</v>
      </c>
      <c r="I16" s="27"/>
      <c r="J16" s="28"/>
      <c r="L16" t="s">
        <v>23</v>
      </c>
      <c r="Q16" t="s">
        <v>29</v>
      </c>
    </row>
    <row r="17" spans="2:17" ht="26.25" customHeight="1" x14ac:dyDescent="0.4">
      <c r="B17" s="2"/>
      <c r="L17" t="s">
        <v>24</v>
      </c>
      <c r="Q17" t="s">
        <v>39</v>
      </c>
    </row>
    <row r="18" spans="2:17" ht="27" customHeight="1" x14ac:dyDescent="0.4">
      <c r="B18" s="10" t="s">
        <v>49</v>
      </c>
      <c r="C18" s="11"/>
      <c r="D18" s="11"/>
      <c r="E18" s="19"/>
      <c r="F18" s="17"/>
      <c r="G18" s="17"/>
      <c r="H18" s="17"/>
      <c r="I18" s="17"/>
      <c r="J18" s="18"/>
    </row>
    <row r="19" spans="2:17" x14ac:dyDescent="0.4">
      <c r="B19" s="2"/>
      <c r="L19" t="s">
        <v>30</v>
      </c>
      <c r="Q19" t="s">
        <v>33</v>
      </c>
    </row>
    <row r="20" spans="2:17" x14ac:dyDescent="0.4">
      <c r="L20" t="s">
        <v>26</v>
      </c>
      <c r="Q20" t="s">
        <v>34</v>
      </c>
    </row>
    <row r="21" spans="2:17" x14ac:dyDescent="0.4">
      <c r="L21" t="s">
        <v>19</v>
      </c>
      <c r="Q21" t="s">
        <v>35</v>
      </c>
    </row>
    <row r="22" spans="2:17" x14ac:dyDescent="0.4">
      <c r="L22" t="s">
        <v>31</v>
      </c>
      <c r="Q22" t="s">
        <v>36</v>
      </c>
    </row>
    <row r="23" spans="2:17" x14ac:dyDescent="0.4">
      <c r="L23" t="s">
        <v>32</v>
      </c>
      <c r="Q23" t="s">
        <v>37</v>
      </c>
    </row>
    <row r="24" spans="2:17" x14ac:dyDescent="0.4">
      <c r="L24" t="s">
        <v>28</v>
      </c>
      <c r="Q24" t="s">
        <v>38</v>
      </c>
    </row>
    <row r="25" spans="2:17" x14ac:dyDescent="0.4">
      <c r="L25" t="s">
        <v>29</v>
      </c>
      <c r="Q25" t="s">
        <v>42</v>
      </c>
    </row>
    <row r="26" spans="2:17" x14ac:dyDescent="0.4">
      <c r="L26" t="s">
        <v>40</v>
      </c>
      <c r="Q26" t="s">
        <v>43</v>
      </c>
    </row>
    <row r="27" spans="2:17" x14ac:dyDescent="0.4">
      <c r="L27" t="s">
        <v>41</v>
      </c>
      <c r="Q27" t="s">
        <v>44</v>
      </c>
    </row>
  </sheetData>
  <sheetProtection algorithmName="SHA-512" hashValue="3a/UDdgqStDMXOt7J9wINuq+DiVcLv26bNgk2LNNWyWnlegl+nE8selsjVKnGnMQhfxY7tcl574k+certf74EQ==" saltValue="y1wYv+LqfHE91Bxbwidfow==" spinCount="100000" sheet="1" objects="1" scenarios="1"/>
  <protectedRanges>
    <protectedRange sqref="B7:E7" name="範囲2_1"/>
    <protectedRange sqref="B7:E7" name="範囲1_1"/>
  </protectedRanges>
  <mergeCells count="14">
    <mergeCell ref="E18:J18"/>
    <mergeCell ref="I8:J8"/>
    <mergeCell ref="B3:J3"/>
    <mergeCell ref="B5:C5"/>
    <mergeCell ref="D5:E5"/>
    <mergeCell ref="B8:E8"/>
    <mergeCell ref="G12:H12"/>
    <mergeCell ref="I12:J12"/>
    <mergeCell ref="E14:J14"/>
    <mergeCell ref="I9:J9"/>
    <mergeCell ref="I10:J10"/>
    <mergeCell ref="I11:J11"/>
    <mergeCell ref="E16:F16"/>
    <mergeCell ref="I16:J16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講師謝金１</vt:lpstr>
      <vt:lpstr>講師謝金２</vt:lpstr>
      <vt:lpstr>講師謝金３</vt:lpstr>
      <vt:lpstr>講師謝金１!Print_Area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金澤広利</dc:creator>
  <cp:lastModifiedBy>金澤広利</cp:lastModifiedBy>
  <cp:lastPrinted>2023-07-03T06:28:34Z</cp:lastPrinted>
  <dcterms:created xsi:type="dcterms:W3CDTF">2023-03-27T04:02:30Z</dcterms:created>
  <dcterms:modified xsi:type="dcterms:W3CDTF">2023-07-03T06:28:45Z</dcterms:modified>
</cp:coreProperties>
</file>