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0 キャリア大会助成学校通知\"/>
    </mc:Choice>
  </mc:AlternateContent>
  <xr:revisionPtr revIDLastSave="0" documentId="13_ncr:1_{F7B9E7D2-7A12-48CE-AE24-5C9F46D4F001}" xr6:coauthVersionLast="47" xr6:coauthVersionMax="47" xr10:uidLastSave="{00000000-0000-0000-0000-000000000000}"/>
  <bookViews>
    <workbookView xWindow="-120" yWindow="-120" windowWidth="24240" windowHeight="13140" xr2:uid="{E45AC325-1E19-45DD-9FDA-E8995961FA1A}"/>
  </bookViews>
  <sheets>
    <sheet name="講師謝金交通費" sheetId="1" r:id="rId1"/>
  </sheets>
  <definedNames>
    <definedName name="_xlnm.Print_Area" localSheetId="0">講師謝金交通費!$B$2:$J$31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I6" i="1" l="1"/>
  <c r="I9" i="1" s="1"/>
  <c r="J6" i="1"/>
  <c r="I10" i="1" s="1"/>
  <c r="I11" i="1" l="1"/>
  <c r="I12" i="1" s="1"/>
  <c r="H6" i="1"/>
</calcChain>
</file>

<file path=xl/sharedStrings.xml><?xml version="1.0" encoding="utf-8"?>
<sst xmlns="http://schemas.openxmlformats.org/spreadsheetml/2006/main" count="68" uniqueCount="59">
  <si>
    <t>時</t>
    <rPh sb="0" eb="1">
      <t>ジ</t>
    </rPh>
    <phoneticPr fontId="3"/>
  </si>
  <si>
    <t>分</t>
    <rPh sb="0" eb="1">
      <t>フン</t>
    </rPh>
    <phoneticPr fontId="3"/>
  </si>
  <si>
    <t>講師到着予定時間</t>
    <rPh sb="0" eb="2">
      <t>コウシ</t>
    </rPh>
    <rPh sb="2" eb="4">
      <t>トウチャク</t>
    </rPh>
    <rPh sb="4" eb="6">
      <t>ヨテイ</t>
    </rPh>
    <rPh sb="6" eb="8">
      <t>ジカン</t>
    </rPh>
    <phoneticPr fontId="3"/>
  </si>
  <si>
    <t>講師出発予定時間</t>
    <rPh sb="0" eb="2">
      <t>コウシ</t>
    </rPh>
    <rPh sb="2" eb="4">
      <t>シュッパツ</t>
    </rPh>
    <rPh sb="4" eb="6">
      <t>ヨテイ</t>
    </rPh>
    <rPh sb="6" eb="8">
      <t>ジカン</t>
    </rPh>
    <phoneticPr fontId="3"/>
  </si>
  <si>
    <t>講師滞在時間</t>
    <rPh sb="0" eb="2">
      <t>コウシ</t>
    </rPh>
    <rPh sb="2" eb="4">
      <t>タイザイ</t>
    </rPh>
    <rPh sb="4" eb="6">
      <t>ジカン</t>
    </rPh>
    <phoneticPr fontId="3"/>
  </si>
  <si>
    <t>時間</t>
    <rPh sb="0" eb="2">
      <t>ジカン</t>
    </rPh>
    <phoneticPr fontId="3"/>
  </si>
  <si>
    <t>60分ごと</t>
    <rPh sb="2" eb="3">
      <t>フン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</si>
  <si>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</si>
  <si>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</si>
  <si>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講師謝金合計</t>
    <rPh sb="0" eb="2">
      <t>コウシ</t>
    </rPh>
    <rPh sb="2" eb="4">
      <t>シャキン</t>
    </rPh>
    <rPh sb="4" eb="6">
      <t>ゴウケイ</t>
    </rPh>
    <phoneticPr fontId="3"/>
  </si>
  <si>
    <t>実技講習会・講演会の名称</t>
    <rPh sb="0" eb="5">
      <t>ジツギコウシュウカイ</t>
    </rPh>
    <rPh sb="6" eb="9">
      <t>コウエンカイ</t>
    </rPh>
    <rPh sb="10" eb="12">
      <t>メイショウ</t>
    </rPh>
    <phoneticPr fontId="3"/>
  </si>
  <si>
    <t>※　講師の到着・出発時間のみ入力</t>
    <rPh sb="2" eb="4">
      <t>コウシ</t>
    </rPh>
    <rPh sb="5" eb="7">
      <t>トウチャク</t>
    </rPh>
    <rPh sb="8" eb="10">
      <t>シュッパツ</t>
    </rPh>
    <rPh sb="10" eb="12">
      <t>ジカン</t>
    </rPh>
    <rPh sb="14" eb="16">
      <t>ニュウリョク</t>
    </rPh>
    <phoneticPr fontId="3"/>
  </si>
  <si>
    <t>１　時間の計算</t>
    <phoneticPr fontId="3"/>
  </si>
  <si>
    <t>　※　外部講師が学校の玄関に到着した時間(到着時間)から講演会が終了し、</t>
    <rPh sb="21" eb="23">
      <t>トウチャク</t>
    </rPh>
    <rPh sb="23" eb="25">
      <t>ジカン</t>
    </rPh>
    <rPh sb="32" eb="34">
      <t>シュウリョウ</t>
    </rPh>
    <phoneticPr fontId="3"/>
  </si>
  <si>
    <t>　　　挨拶等終えて学校の玄関を出た時間(出発時間)までとする。</t>
    <rPh sb="3" eb="5">
      <t>アイサツ</t>
    </rPh>
    <rPh sb="5" eb="6">
      <t>トウ</t>
    </rPh>
    <rPh sb="6" eb="7">
      <t>オ</t>
    </rPh>
    <rPh sb="20" eb="22">
      <t>シュッパツ</t>
    </rPh>
    <rPh sb="22" eb="24">
      <t>ジカン</t>
    </rPh>
    <phoneticPr fontId="3"/>
  </si>
  <si>
    <t>２　１時間(60分)＝4,100円(役職に関係なく一律）</t>
    <rPh sb="3" eb="5">
      <t>ジカン</t>
    </rPh>
    <phoneticPr fontId="3"/>
  </si>
  <si>
    <t>３　60分の倍数を超えた端数の分数　1～30分まで　4,100円＋2,050円＝6,150円</t>
    <rPh sb="4" eb="5">
      <t>フン</t>
    </rPh>
    <rPh sb="6" eb="8">
      <t>バイスウ</t>
    </rPh>
    <rPh sb="12" eb="14">
      <t>ハスウ</t>
    </rPh>
    <rPh sb="15" eb="16">
      <t>フン</t>
    </rPh>
    <rPh sb="16" eb="17">
      <t>スウ</t>
    </rPh>
    <phoneticPr fontId="3"/>
  </si>
  <si>
    <t>　※　例１</t>
  </si>
  <si>
    <t>　　　学校到着時間　13:20</t>
  </si>
  <si>
    <t>　　　講演会　　　　13:30～14:20</t>
  </si>
  <si>
    <t>　　　学校出発時間　14:30</t>
  </si>
  <si>
    <t>　　　　講師謝金の対象時間　13:20～14:30　70分</t>
  </si>
  <si>
    <t>　　　　謝金の計算　　　　　基本分　60分　4,100円</t>
  </si>
  <si>
    <t>　　　　　　　　　　　　　　超過分　10分　2,050円</t>
  </si>
  <si>
    <t>　　　　　　　　　　　　　　合計　　70分　6,150円</t>
  </si>
  <si>
    <t>　※　例２</t>
  </si>
  <si>
    <t>　　　学校到着時間　13:00</t>
  </si>
  <si>
    <t>　　　　講師謝金の対象時間　13:00～14:30　90分</t>
  </si>
  <si>
    <t>　　　　謝金の計算　　　　　基本分　60分　 　4,100円</t>
  </si>
  <si>
    <t>　　　　　　　　　　　　　　超過分　30分まで 2,050円</t>
  </si>
  <si>
    <t>　※　例３</t>
  </si>
  <si>
    <t>　　　学校出発時間　14:40</t>
  </si>
  <si>
    <t>　　　　講師謝金の対象時間　13:00～14:40　100分</t>
  </si>
  <si>
    <t>　　　例４</t>
  </si>
  <si>
    <t>　　　学校到着時間　13:15</t>
  </si>
  <si>
    <t>　　　講演会　　　　13:30～15:20</t>
  </si>
  <si>
    <t>　　　学校出発時間　15:50</t>
  </si>
  <si>
    <t>　　　　講師謝金の対象時間　13:15～15:50　155分</t>
  </si>
  <si>
    <t>　　　　謝金の計算　　　　　基本分　60分×2　8,200円</t>
  </si>
  <si>
    <t>　　　　　　　　　　　　　　合計　    90分        6,150円</t>
    <phoneticPr fontId="3"/>
  </si>
  <si>
    <t>　　　　　　　　　　　　　　超過分　10分        2,050円</t>
    <phoneticPr fontId="3"/>
  </si>
  <si>
    <t>　　　　　　　　　　　　　　合計　  100分        8,200円</t>
    <phoneticPr fontId="3"/>
  </si>
  <si>
    <t>　　　　　　　　　　　　　　超過分　30分まで  2,050円</t>
    <phoneticPr fontId="3"/>
  </si>
  <si>
    <t>　　　　　　　　　　　　　　超過分　 5分          2,050円</t>
    <phoneticPr fontId="3"/>
  </si>
  <si>
    <t>　　　　　　　　　　　　　　合計　    155分     12,300円</t>
    <phoneticPr fontId="3"/>
  </si>
  <si>
    <t>端数分数   1～30分</t>
    <rPh sb="0" eb="2">
      <t>ハスウ</t>
    </rPh>
    <rPh sb="2" eb="3">
      <t>フン</t>
    </rPh>
    <rPh sb="3" eb="4">
      <t>スウ</t>
    </rPh>
    <rPh sb="11" eb="12">
      <t>フン</t>
    </rPh>
    <phoneticPr fontId="3"/>
  </si>
  <si>
    <t>端数分数 31～59分</t>
    <rPh sb="0" eb="2">
      <t>ハスウ</t>
    </rPh>
    <rPh sb="2" eb="3">
      <t>フン</t>
    </rPh>
    <rPh sb="3" eb="4">
      <t>スウ</t>
    </rPh>
    <rPh sb="10" eb="11">
      <t>フン</t>
    </rPh>
    <phoneticPr fontId="3"/>
  </si>
  <si>
    <t>４　60分の倍数及び２の分数を超えた端数の分数　31～59分　4,100円＋2,050円＋2,050円＝8,200円</t>
    <rPh sb="4" eb="5">
      <t>ブン</t>
    </rPh>
    <rPh sb="6" eb="8">
      <t>バイスウ</t>
    </rPh>
    <rPh sb="8" eb="9">
      <t>オヨ</t>
    </rPh>
    <rPh sb="12" eb="13">
      <t>フン</t>
    </rPh>
    <rPh sb="13" eb="14">
      <t>スウ</t>
    </rPh>
    <rPh sb="15" eb="16">
      <t>コ</t>
    </rPh>
    <rPh sb="18" eb="20">
      <t>ハスウ</t>
    </rPh>
    <rPh sb="21" eb="22">
      <t>フン</t>
    </rPh>
    <rPh sb="22" eb="23">
      <t>スウ</t>
    </rPh>
    <phoneticPr fontId="3"/>
  </si>
  <si>
    <t>実施予定月日</t>
    <rPh sb="0" eb="2">
      <t>ジッシ</t>
    </rPh>
    <rPh sb="2" eb="4">
      <t>ヨテイ</t>
    </rPh>
    <rPh sb="4" eb="5">
      <t>ツキ</t>
    </rPh>
    <rPh sb="5" eb="6">
      <t>ヒ</t>
    </rPh>
    <phoneticPr fontId="3"/>
  </si>
  <si>
    <t>実技講習会・講演会の講師名</t>
    <rPh sb="0" eb="5">
      <t>ジツギコウシュウカイ</t>
    </rPh>
    <rPh sb="6" eb="9">
      <t>コウエンカイ</t>
    </rPh>
    <rPh sb="10" eb="12">
      <t>コウシ</t>
    </rPh>
    <rPh sb="12" eb="13">
      <t>メイ</t>
    </rPh>
    <phoneticPr fontId="3"/>
  </si>
  <si>
    <t>所属所名</t>
    <rPh sb="0" eb="2">
      <t>ショゾク</t>
    </rPh>
    <rPh sb="2" eb="4">
      <t>ショメイ</t>
    </rPh>
    <phoneticPr fontId="3"/>
  </si>
  <si>
    <t>氏名</t>
    <rPh sb="0" eb="2">
      <t>シメイ</t>
    </rPh>
    <phoneticPr fontId="3"/>
  </si>
  <si>
    <t>令和６年度　岩手県産業教育振興会　助成事業　 外部講師謝金・交通費　計算票</t>
    <rPh sb="30" eb="33">
      <t>コウツウヒ</t>
    </rPh>
    <phoneticPr fontId="3"/>
  </si>
  <si>
    <t>出発地から学校までの距離(片道)</t>
    <rPh sb="0" eb="3">
      <t>シュッパツチ</t>
    </rPh>
    <rPh sb="5" eb="7">
      <t>ガッコウ</t>
    </rPh>
    <rPh sb="10" eb="12">
      <t>キョリ</t>
    </rPh>
    <rPh sb="13" eb="15">
      <t>カタミチ</t>
    </rPh>
    <phoneticPr fontId="3"/>
  </si>
  <si>
    <t>距離単価</t>
    <rPh sb="0" eb="2">
      <t>キョリ</t>
    </rPh>
    <rPh sb="2" eb="4">
      <t>タンカ</t>
    </rPh>
    <phoneticPr fontId="3"/>
  </si>
  <si>
    <t>往復距離</t>
    <rPh sb="0" eb="2">
      <t>オウフク</t>
    </rPh>
    <rPh sb="2" eb="4">
      <t>キョリ</t>
    </rPh>
    <phoneticPr fontId="3"/>
  </si>
  <si>
    <t>交通費金額</t>
    <rPh sb="0" eb="3">
      <t>コウツウヒ</t>
    </rPh>
    <rPh sb="3" eb="5">
      <t>キンガク</t>
    </rPh>
    <phoneticPr fontId="3"/>
  </si>
  <si>
    <t>※　経費計算書へ転記</t>
    <rPh sb="2" eb="4">
      <t>ケイヒ</t>
    </rPh>
    <rPh sb="4" eb="7">
      <t>ケイサンショ</t>
    </rPh>
    <rPh sb="8" eb="10">
      <t>テンキ</t>
    </rPh>
    <phoneticPr fontId="3"/>
  </si>
  <si>
    <t>（様式４）R７年度版</t>
    <rPh sb="1" eb="3">
      <t>ヨウシキ</t>
    </rPh>
    <rPh sb="7" eb="9">
      <t>ネンド</t>
    </rPh>
    <rPh sb="9" eb="1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</si>
</sst>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#,##0.0&quot;km&quot;"/>
    <numFmt numFmtId="178" formatCode="#,##0&quot;円&quot;"/>
  </numFmts>
  <fonts count="10" x14ac:knownFonts="1">
    <font>
      <sz val="12"/>
      <color theme="1"/>
      <name val="游明朝"/>
      <family val="2"/>
      <charset val="128"/>
    </font>
    <font>
      <sz val="12"/>
      <color theme="1"/>
      <name val="游明朝"/>
      <family val="2"/>
      <charset val="128"/>
    </font>
    <font>
      <sz val="12"/>
      <color rgb="FFFF0000"/>
      <name val="游明朝"/>
      <family val="2"/>
      <charset val="128"/>
    </font>
    <font>
      <sz val="6"/>
      <name val="游明朝"/>
      <family val="2"/>
      <charset val="128"/>
    </font>
    <font>
      <b/>
      <sz val="14"/>
      <name val="游明朝"/>
      <family val="1"/>
      <charset val="128"/>
    </font>
    <font>
      <sz val="12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1"/>
      <color theme="1"/>
      <name val="游明朝"/>
      <family val="2"/>
      <charset val="128"/>
    </font>
    <font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58" fontId="0" fillId="2" borderId="2" xfId="0" applyNumberFormat="1" applyFill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4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7" fontId="0" fillId="2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9201-023E-485C-8E9A-D3AEECDB9C1C}">
  <sheetPr>
    <pageSetUpPr fitToPage="1"/>
  </sheetPr>
  <dimension ref="B2:Q28"/>
  <sheetViews>
    <sheetView tabSelected="1" zoomScale="90" zoomScaleNormal="90" workbookViewId="0">
      <selection activeCell="B14" sqref="B14:D14"/>
    </sheetView>
  </sheetViews>
  <sheetFormatPr defaultRowHeight="19.5" x14ac:dyDescent="0.4"/>
  <cols>
    <col min="2" max="5" width="8.77734375" style="1" customWidth="1"/>
    <col min="6" max="6" width="3.44140625" style="1" customWidth="1"/>
    <col min="7" max="7" width="16.6640625" customWidth="1"/>
    <col min="8" max="8" width="9.33203125" style="1" bestFit="1" customWidth="1"/>
    <col min="9" max="10" width="7.77734375" customWidth="1"/>
    <col min="11" max="11" width="5.5546875" customWidth="1"/>
    <col min="16" max="16" width="11" customWidth="1"/>
  </cols>
  <sheetData>
    <row r="2" spans="2:17" ht="21.75" customHeight="1" x14ac:dyDescent="0.4">
      <c r="B2" s="19" t="s">
        <v>58</v>
      </c>
    </row>
    <row r="3" spans="2:17" ht="24" x14ac:dyDescent="0.4">
      <c r="B3" s="20" t="s">
        <v>52</v>
      </c>
      <c r="C3" s="20"/>
      <c r="D3" s="20"/>
      <c r="E3" s="20"/>
      <c r="F3" s="20"/>
      <c r="G3" s="20"/>
      <c r="H3" s="20"/>
      <c r="I3" s="20"/>
      <c r="J3" s="20"/>
      <c r="L3" t="s">
        <v>12</v>
      </c>
    </row>
    <row r="4" spans="2:17" ht="26.25" customHeight="1" x14ac:dyDescent="0.4">
      <c r="L4" t="s">
        <v>13</v>
      </c>
    </row>
    <row r="5" spans="2:17" ht="26.25" customHeight="1" x14ac:dyDescent="0.4">
      <c r="B5" s="27" t="s">
        <v>2</v>
      </c>
      <c r="C5" s="27"/>
      <c r="D5" s="27" t="s">
        <v>3</v>
      </c>
      <c r="E5" s="27"/>
      <c r="I5" s="16" t="s">
        <v>5</v>
      </c>
      <c r="J5" s="16" t="s">
        <v>1</v>
      </c>
      <c r="L5" t="s">
        <v>14</v>
      </c>
    </row>
    <row r="6" spans="2:17" ht="26.25" customHeight="1" x14ac:dyDescent="0.4">
      <c r="B6" s="5" t="s">
        <v>0</v>
      </c>
      <c r="C6" s="5" t="s">
        <v>1</v>
      </c>
      <c r="D6" s="5" t="s">
        <v>0</v>
      </c>
      <c r="E6" s="5" t="s">
        <v>1</v>
      </c>
      <c r="G6" s="4" t="s">
        <v>4</v>
      </c>
      <c r="H6" s="7" t="str">
        <f>IF(B7&lt;&gt;"",I6*60+J6&amp;"分","")</f>
        <v/>
      </c>
      <c r="I6" s="16" t="str">
        <f>IF(B7&lt;&gt;"",IF(C7&gt;E7,D7-B7-1,D7-B7),"")</f>
        <v/>
      </c>
      <c r="J6" s="16" t="str">
        <f>IF(B7&lt;&gt;"",IF(E7&lt;C7,E7+60-C7,E7-C7),"")</f>
        <v/>
      </c>
      <c r="K6" s="3"/>
      <c r="L6" t="s">
        <v>15</v>
      </c>
    </row>
    <row r="7" spans="2:17" ht="26.25" customHeight="1" x14ac:dyDescent="0.4">
      <c r="B7" s="12"/>
      <c r="C7" s="13"/>
      <c r="D7" s="12"/>
      <c r="E7" s="13"/>
      <c r="J7" s="3"/>
      <c r="K7" s="3"/>
      <c r="L7" t="s">
        <v>16</v>
      </c>
    </row>
    <row r="8" spans="2:17" ht="26.25" customHeight="1" x14ac:dyDescent="0.4">
      <c r="B8" s="25" t="s">
        <v>11</v>
      </c>
      <c r="C8" s="26"/>
      <c r="D8" s="26"/>
      <c r="E8" s="26"/>
      <c r="G8" s="4"/>
      <c r="H8" s="5" t="s">
        <v>7</v>
      </c>
      <c r="I8" s="28" t="s">
        <v>8</v>
      </c>
      <c r="J8" s="28"/>
      <c r="K8" s="3"/>
      <c r="L8" t="s">
        <v>47</v>
      </c>
    </row>
    <row r="9" spans="2:17" ht="26.25" customHeight="1" x14ac:dyDescent="0.4">
      <c r="G9" s="4" t="s">
        <v>6</v>
      </c>
      <c r="H9" s="6">
        <v>4100</v>
      </c>
      <c r="I9" s="29" t="str">
        <f>IF(I6&lt;&gt;"",IF(I6&gt;=1,4100*I6,4100),"")</f>
        <v/>
      </c>
      <c r="J9" s="29"/>
    </row>
    <row r="10" spans="2:17" ht="26.25" customHeight="1" x14ac:dyDescent="0.4">
      <c r="B10" s="16"/>
      <c r="C10" s="17" t="s">
        <v>57</v>
      </c>
      <c r="D10" s="18"/>
      <c r="E10" s="18"/>
      <c r="F10"/>
      <c r="G10" s="4" t="s">
        <v>45</v>
      </c>
      <c r="H10" s="6">
        <v>2050</v>
      </c>
      <c r="I10" s="29" t="str">
        <f>IF(J6="","",IF(J6&gt;0,2050,""))</f>
        <v/>
      </c>
      <c r="J10" s="29"/>
      <c r="L10" t="s">
        <v>17</v>
      </c>
      <c r="Q10" t="s">
        <v>25</v>
      </c>
    </row>
    <row r="11" spans="2:17" ht="26.25" customHeight="1" x14ac:dyDescent="0.4">
      <c r="E11" s="3"/>
      <c r="F11" s="3"/>
      <c r="G11" s="4" t="s">
        <v>46</v>
      </c>
      <c r="H11" s="6">
        <v>2050</v>
      </c>
      <c r="I11" s="29" t="str">
        <f>IF(I6="","",IF(J6-30&gt;0,2050,""))</f>
        <v/>
      </c>
      <c r="J11" s="29"/>
      <c r="L11" t="s">
        <v>18</v>
      </c>
      <c r="Q11" t="s">
        <v>26</v>
      </c>
    </row>
    <row r="12" spans="2:17" ht="26.25" customHeight="1" x14ac:dyDescent="0.4">
      <c r="E12" s="3"/>
      <c r="F12" s="3"/>
      <c r="G12" s="27" t="s">
        <v>9</v>
      </c>
      <c r="H12" s="27"/>
      <c r="I12" s="30" t="str">
        <f>IF(B7="","",SUM(I9:I11))</f>
        <v/>
      </c>
      <c r="J12" s="30"/>
      <c r="L12" t="s">
        <v>19</v>
      </c>
      <c r="Q12" t="s">
        <v>19</v>
      </c>
    </row>
    <row r="13" spans="2:17" ht="26.25" customHeight="1" x14ac:dyDescent="0.4">
      <c r="E13" s="3"/>
      <c r="F13" s="3"/>
      <c r="L13" t="s">
        <v>20</v>
      </c>
      <c r="Q13" t="s">
        <v>20</v>
      </c>
    </row>
    <row r="14" spans="2:17" ht="26.25" customHeight="1" x14ac:dyDescent="0.4">
      <c r="B14" s="37" t="s">
        <v>53</v>
      </c>
      <c r="C14" s="38"/>
      <c r="D14" s="38"/>
      <c r="E14" s="27" t="s">
        <v>54</v>
      </c>
      <c r="F14" s="27"/>
      <c r="G14" s="16" t="s">
        <v>55</v>
      </c>
      <c r="H14" s="28" t="s">
        <v>56</v>
      </c>
      <c r="I14" s="28"/>
      <c r="L14" t="s">
        <v>21</v>
      </c>
      <c r="Q14" t="s">
        <v>27</v>
      </c>
    </row>
    <row r="15" spans="2:17" ht="26.25" customHeight="1" x14ac:dyDescent="0.4">
      <c r="B15" s="34"/>
      <c r="C15" s="34"/>
      <c r="D15" s="34"/>
      <c r="E15" s="35">
        <v>37</v>
      </c>
      <c r="F15" s="35"/>
      <c r="G15" s="15" t="str">
        <f>IF(B15="","",B15*2)</f>
        <v/>
      </c>
      <c r="H15" s="36" t="str">
        <f>IF(B15="","",ROUNDUP(E15*G15,0))</f>
        <v/>
      </c>
      <c r="I15" s="36"/>
      <c r="L15" t="s">
        <v>22</v>
      </c>
      <c r="Q15" t="s">
        <v>28</v>
      </c>
    </row>
    <row r="16" spans="2:17" ht="26.25" customHeight="1" x14ac:dyDescent="0.4">
      <c r="L16" t="s">
        <v>23</v>
      </c>
      <c r="Q16" t="s">
        <v>29</v>
      </c>
    </row>
    <row r="17" spans="2:17" ht="26.25" customHeight="1" x14ac:dyDescent="0.4">
      <c r="B17" s="8" t="s">
        <v>10</v>
      </c>
      <c r="C17" s="9"/>
      <c r="D17" s="9"/>
      <c r="E17" s="21"/>
      <c r="F17" s="22"/>
      <c r="G17" s="22"/>
      <c r="H17" s="22"/>
      <c r="I17" s="22"/>
      <c r="J17" s="23"/>
      <c r="L17" t="s">
        <v>24</v>
      </c>
      <c r="Q17" t="s">
        <v>39</v>
      </c>
    </row>
    <row r="18" spans="2:17" ht="27" customHeight="1" x14ac:dyDescent="0.4">
      <c r="B18" s="2"/>
    </row>
    <row r="19" spans="2:17" ht="27" customHeight="1" x14ac:dyDescent="0.4">
      <c r="B19" s="8" t="s">
        <v>49</v>
      </c>
      <c r="C19" s="9"/>
      <c r="D19" s="9"/>
      <c r="E19" s="31" t="s">
        <v>50</v>
      </c>
      <c r="F19" s="32"/>
      <c r="G19" s="14"/>
      <c r="H19" s="11" t="s">
        <v>51</v>
      </c>
      <c r="I19" s="33"/>
      <c r="J19" s="33"/>
      <c r="L19" t="s">
        <v>30</v>
      </c>
      <c r="Q19" t="s">
        <v>33</v>
      </c>
    </row>
    <row r="20" spans="2:17" ht="27" customHeight="1" x14ac:dyDescent="0.4">
      <c r="B20" s="2"/>
      <c r="L20" t="s">
        <v>26</v>
      </c>
      <c r="Q20" t="s">
        <v>34</v>
      </c>
    </row>
    <row r="21" spans="2:17" ht="27" customHeight="1" x14ac:dyDescent="0.4">
      <c r="B21" s="10" t="s">
        <v>48</v>
      </c>
      <c r="C21" s="11"/>
      <c r="D21" s="11"/>
      <c r="E21" s="24"/>
      <c r="F21" s="22"/>
      <c r="G21" s="22"/>
      <c r="H21" s="22"/>
      <c r="I21" s="22"/>
      <c r="J21" s="23"/>
      <c r="L21" t="s">
        <v>19</v>
      </c>
      <c r="Q21" t="s">
        <v>35</v>
      </c>
    </row>
    <row r="22" spans="2:17" ht="27" customHeight="1" x14ac:dyDescent="0.4">
      <c r="L22" t="s">
        <v>31</v>
      </c>
      <c r="Q22" t="s">
        <v>36</v>
      </c>
    </row>
    <row r="23" spans="2:17" ht="27" customHeight="1" x14ac:dyDescent="0.4">
      <c r="L23" t="s">
        <v>32</v>
      </c>
      <c r="Q23" t="s">
        <v>37</v>
      </c>
    </row>
    <row r="24" spans="2:17" ht="27" customHeight="1" x14ac:dyDescent="0.4">
      <c r="L24" t="s">
        <v>28</v>
      </c>
      <c r="Q24" t="s">
        <v>38</v>
      </c>
    </row>
    <row r="25" spans="2:17" ht="27" customHeight="1" x14ac:dyDescent="0.4">
      <c r="L25" t="s">
        <v>29</v>
      </c>
      <c r="Q25" t="s">
        <v>42</v>
      </c>
    </row>
    <row r="26" spans="2:17" ht="27" customHeight="1" x14ac:dyDescent="0.4">
      <c r="L26" t="s">
        <v>40</v>
      </c>
      <c r="Q26" t="s">
        <v>43</v>
      </c>
    </row>
    <row r="27" spans="2:17" ht="27" customHeight="1" x14ac:dyDescent="0.4">
      <c r="L27" t="s">
        <v>41</v>
      </c>
      <c r="Q27" t="s">
        <v>44</v>
      </c>
    </row>
    <row r="28" spans="2:17" ht="27" customHeight="1" x14ac:dyDescent="0.4"/>
  </sheetData>
  <protectedRanges>
    <protectedRange sqref="B7:E7" name="範囲2"/>
    <protectedRange sqref="B7:E7" name="範囲1"/>
  </protectedRanges>
  <mergeCells count="20">
    <mergeCell ref="E14:F14"/>
    <mergeCell ref="E15:F15"/>
    <mergeCell ref="H14:I14"/>
    <mergeCell ref="H15:I15"/>
    <mergeCell ref="B3:J3"/>
    <mergeCell ref="E17:J17"/>
    <mergeCell ref="E21:J21"/>
    <mergeCell ref="B8:E8"/>
    <mergeCell ref="G12:H12"/>
    <mergeCell ref="I8:J8"/>
    <mergeCell ref="I9:J9"/>
    <mergeCell ref="I10:J10"/>
    <mergeCell ref="I11:J11"/>
    <mergeCell ref="I12:J12"/>
    <mergeCell ref="B5:C5"/>
    <mergeCell ref="D5:E5"/>
    <mergeCell ref="E19:F19"/>
    <mergeCell ref="I19:J19"/>
    <mergeCell ref="B14:D14"/>
    <mergeCell ref="B15:D15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講師謝金交通費</vt:lpstr>
      <vt:lpstr>講師謝金交通費!Print_Area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金澤広利</dc:creator>
  <cp:lastModifiedBy>hiro kana</cp:lastModifiedBy>
  <cp:lastPrinted>2025-06-20T06:32:16Z</cp:lastPrinted>
  <dcterms:created xsi:type="dcterms:W3CDTF">2023-03-27T04:02:30Z</dcterms:created>
  <dcterms:modified xsi:type="dcterms:W3CDTF">2025-06-20T06:32:36Z</dcterms:modified>
</cp:coreProperties>
</file>